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Лист1!$2:$3</definedName>
  </definedNames>
  <calcPr calcId="162913" iterateDelta="1E-4"/>
</workbook>
</file>

<file path=xl/calcChain.xml><?xml version="1.0" encoding="utf-8"?>
<calcChain xmlns="http://schemas.openxmlformats.org/spreadsheetml/2006/main">
  <c r="M5" i="1" l="1"/>
  <c r="M6" i="1"/>
  <c r="M7" i="1"/>
  <c r="M8" i="1"/>
  <c r="M11" i="1"/>
  <c r="M12" i="1"/>
  <c r="M13" i="1"/>
  <c r="M14" i="1"/>
  <c r="M15" i="1"/>
  <c r="M18" i="1"/>
  <c r="M19" i="1"/>
  <c r="M27" i="1"/>
  <c r="M28" i="1"/>
  <c r="M29" i="1"/>
  <c r="M30" i="1"/>
  <c r="M32" i="1"/>
  <c r="M34" i="1"/>
  <c r="M35" i="1"/>
  <c r="M39" i="1"/>
  <c r="M42" i="1"/>
  <c r="M43" i="1"/>
  <c r="M45" i="1"/>
  <c r="M46" i="1"/>
  <c r="M47" i="1"/>
  <c r="M50" i="1"/>
  <c r="M51" i="1"/>
  <c r="M66" i="1"/>
  <c r="L5" i="1"/>
  <c r="L6" i="1"/>
  <c r="L7" i="1"/>
  <c r="L8" i="1"/>
  <c r="L12" i="1"/>
  <c r="L13" i="1"/>
  <c r="L14" i="1"/>
  <c r="L15" i="1"/>
  <c r="L18" i="1"/>
  <c r="L19" i="1"/>
  <c r="L26" i="1"/>
  <c r="L27" i="1"/>
  <c r="L28" i="1"/>
  <c r="L29" i="1"/>
  <c r="L33" i="1"/>
  <c r="L35" i="1"/>
  <c r="L36" i="1"/>
  <c r="L39" i="1"/>
  <c r="L42" i="1"/>
  <c r="L46" i="1"/>
  <c r="L47" i="1"/>
  <c r="L48" i="1"/>
  <c r="L50" i="1"/>
  <c r="L66" i="1"/>
  <c r="K5" i="1"/>
  <c r="K6" i="1"/>
  <c r="K7" i="1"/>
  <c r="K8" i="1"/>
  <c r="K9" i="1"/>
  <c r="K11" i="1"/>
  <c r="K12" i="1"/>
  <c r="K13" i="1"/>
  <c r="K14" i="1"/>
  <c r="K15" i="1"/>
  <c r="K18" i="1"/>
  <c r="K19" i="1"/>
  <c r="K27" i="1"/>
  <c r="K28" i="1"/>
  <c r="K29" i="1"/>
  <c r="K32" i="1"/>
  <c r="K33" i="1"/>
  <c r="K35" i="1"/>
  <c r="K36" i="1"/>
  <c r="K38" i="1"/>
  <c r="K39" i="1"/>
  <c r="K42" i="1"/>
  <c r="K43" i="1"/>
  <c r="K44" i="1"/>
  <c r="K46" i="1"/>
  <c r="K47" i="1"/>
  <c r="K48" i="1"/>
  <c r="K50" i="1"/>
  <c r="F45" i="1"/>
  <c r="F4" i="1"/>
  <c r="F26" i="1"/>
  <c r="F31" i="1"/>
  <c r="F37" i="1"/>
  <c r="F62" i="1"/>
  <c r="F53" i="1"/>
  <c r="F41" i="1"/>
  <c r="F17" i="1"/>
  <c r="F68" i="1" s="1"/>
  <c r="F10" i="1"/>
  <c r="D62" i="1"/>
  <c r="D58" i="1"/>
  <c r="D68" i="1" s="1"/>
  <c r="D53" i="1"/>
  <c r="D45" i="1"/>
  <c r="D41" i="1"/>
  <c r="D37" i="1"/>
  <c r="L37" i="1" s="1"/>
  <c r="D31" i="1"/>
  <c r="D26" i="1"/>
  <c r="D17" i="1"/>
  <c r="D10" i="1"/>
  <c r="L10" i="1" s="1"/>
  <c r="D4" i="1"/>
  <c r="E62" i="1"/>
  <c r="E58" i="1"/>
  <c r="E68" i="1" s="1"/>
  <c r="E53" i="1"/>
  <c r="E45" i="1"/>
  <c r="E41" i="1"/>
  <c r="E37" i="1"/>
  <c r="E31" i="1"/>
  <c r="E26" i="1"/>
  <c r="E17" i="1"/>
  <c r="E10" i="1"/>
  <c r="E4" i="1"/>
  <c r="G62" i="1"/>
  <c r="G58" i="1"/>
  <c r="G68" i="1" s="1"/>
  <c r="G53" i="1"/>
  <c r="G45" i="1"/>
  <c r="K45" i="1" s="1"/>
  <c r="G41" i="1"/>
  <c r="K41" i="1" s="1"/>
  <c r="G37" i="1"/>
  <c r="K37" i="1" s="1"/>
  <c r="G31" i="1"/>
  <c r="K31" i="1" s="1"/>
  <c r="G26" i="1"/>
  <c r="K26" i="1" s="1"/>
  <c r="G17" i="1"/>
  <c r="K17" i="1" s="1"/>
  <c r="G10" i="1"/>
  <c r="K10" i="1" s="1"/>
  <c r="G4" i="1"/>
  <c r="K4" i="1" s="1"/>
  <c r="H62" i="1"/>
  <c r="L62" i="1" s="1"/>
  <c r="I62" i="1"/>
  <c r="I68" i="1" s="1"/>
  <c r="M68" i="1" s="1"/>
  <c r="I58" i="1"/>
  <c r="I53" i="1"/>
  <c r="I45" i="1"/>
  <c r="I41" i="1"/>
  <c r="M41" i="1" s="1"/>
  <c r="I37" i="1"/>
  <c r="M37" i="1" s="1"/>
  <c r="I31" i="1"/>
  <c r="M31" i="1" s="1"/>
  <c r="I26" i="1"/>
  <c r="M26" i="1" s="1"/>
  <c r="I17" i="1"/>
  <c r="M17" i="1" s="1"/>
  <c r="I10" i="1"/>
  <c r="M10" i="1" s="1"/>
  <c r="I4" i="1"/>
  <c r="M4" i="1" s="1"/>
  <c r="C62" i="1"/>
  <c r="C68" i="1" s="1"/>
  <c r="H58" i="1"/>
  <c r="C58" i="1"/>
  <c r="H53" i="1"/>
  <c r="H45" i="1"/>
  <c r="L45" i="1" s="1"/>
  <c r="C45" i="1"/>
  <c r="C41" i="1"/>
  <c r="C37" i="1"/>
  <c r="C31" i="1"/>
  <c r="C26" i="1"/>
  <c r="C17" i="1"/>
  <c r="C10" i="1"/>
  <c r="C4" i="1"/>
  <c r="H41" i="1"/>
  <c r="L41" i="1" s="1"/>
  <c r="H37" i="1"/>
  <c r="H31" i="1"/>
  <c r="L31" i="1" s="1"/>
  <c r="H26" i="1"/>
  <c r="H17" i="1"/>
  <c r="L17" i="1" s="1"/>
  <c r="H10" i="1"/>
  <c r="H4" i="1"/>
  <c r="L4" i="1" s="1"/>
  <c r="K68" i="1" l="1"/>
  <c r="H68" i="1"/>
  <c r="L68" i="1" s="1"/>
  <c r="M62" i="1"/>
</calcChain>
</file>

<file path=xl/comments1.xml><?xml version="1.0" encoding="utf-8"?>
<comments xmlns="http://schemas.openxmlformats.org/spreadsheetml/2006/main">
  <authors>
    <author>Автор</author>
  </authors>
  <commentList>
    <comment ref="C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<sst xmlns="http://schemas.openxmlformats.org/spreadsheetml/2006/main" count="121" uniqueCount="121">
  <si>
    <t>№ п/п</t>
  </si>
  <si>
    <t>Наименование проекта /мероприятия</t>
  </si>
  <si>
    <t>Предусмотренно средств</t>
  </si>
  <si>
    <t>Кассовое освоение</t>
  </si>
  <si>
    <t>Демография</t>
  </si>
  <si>
    <t>1.1.</t>
  </si>
  <si>
    <t>Содействие занятости женщин – создание условий дошкольного образования для детей в возрасте до трех лет</t>
  </si>
  <si>
    <t>1.2.</t>
  </si>
  <si>
    <t xml:space="preserve"> Старшее поколение</t>
  </si>
  <si>
    <t>1.3.</t>
  </si>
  <si>
    <t>Финансовая поддержка семей при рождении детей</t>
  </si>
  <si>
    <t>1.4.</t>
  </si>
  <si>
    <t>Спорт-норма жизни</t>
  </si>
  <si>
    <t>Здравоохранение</t>
  </si>
  <si>
    <t>2.1.</t>
  </si>
  <si>
    <t>Развитие системы оказания первичной медико-санитарной помощи</t>
  </si>
  <si>
    <t>2.2.</t>
  </si>
  <si>
    <t xml:space="preserve"> Борьба с сердечно-сосудистыми заболеваниями</t>
  </si>
  <si>
    <t>2.3.</t>
  </si>
  <si>
    <t>Развитие детского здравоохранения, включая создание современной инфраструктуры оказания медицинской помощи детям</t>
  </si>
  <si>
    <t>2.4.</t>
  </si>
  <si>
    <t xml:space="preserve"> Борьба с онкологическими заболеваниями</t>
  </si>
  <si>
    <t>2.5.</t>
  </si>
  <si>
    <t xml:space="preserve"> Создание единого цифрового контура в здравоохранении на основе единой государственной информационной системы здравоохранения (ЕГИСЗ)</t>
  </si>
  <si>
    <t>2.6.</t>
  </si>
  <si>
    <t>Образование</t>
  </si>
  <si>
    <t>3.1.</t>
  </si>
  <si>
    <t>Современная школа</t>
  </si>
  <si>
    <t>3.2.</t>
  </si>
  <si>
    <t xml:space="preserve"> Успех каждого ребенка</t>
  </si>
  <si>
    <t>3.3.</t>
  </si>
  <si>
    <t>Поддержка семей, имеющих детей</t>
  </si>
  <si>
    <t>3.4.</t>
  </si>
  <si>
    <t>Цифровая образовательная среда</t>
  </si>
  <si>
    <t>3.5.</t>
  </si>
  <si>
    <t>Учитель будущего</t>
  </si>
  <si>
    <t>3.6.</t>
  </si>
  <si>
    <t>Молодые профессионалы</t>
  </si>
  <si>
    <t>3.7.</t>
  </si>
  <si>
    <t>Новые возможности для каждого</t>
  </si>
  <si>
    <t>3.8.</t>
  </si>
  <si>
    <t>Социальная активность</t>
  </si>
  <si>
    <t>Жилье  и городская среда</t>
  </si>
  <si>
    <t>4.1.</t>
  </si>
  <si>
    <t>4.2.</t>
  </si>
  <si>
    <t>Жилье</t>
  </si>
  <si>
    <t>4.3.</t>
  </si>
  <si>
    <t xml:space="preserve">Обеспечение устойчивого сокращения непригодного для проживания жилищного фонда </t>
  </si>
  <si>
    <t>Экология</t>
  </si>
  <si>
    <t>5.1.</t>
  </si>
  <si>
    <t>Чистая страна</t>
  </si>
  <si>
    <t>5.2.</t>
  </si>
  <si>
    <t>Сохранение уникальных водных объектов</t>
  </si>
  <si>
    <t>5.3.</t>
  </si>
  <si>
    <t>ТКО</t>
  </si>
  <si>
    <t>5.4.</t>
  </si>
  <si>
    <t>Сохранение лесов</t>
  </si>
  <si>
    <t>5.5.</t>
  </si>
  <si>
    <t xml:space="preserve">Безопасные и качественные автомобильные дороги </t>
  </si>
  <si>
    <t>6.1.</t>
  </si>
  <si>
    <t>Безопасность дорожного движения</t>
  </si>
  <si>
    <t>6.2.</t>
  </si>
  <si>
    <t>Дорожная сеть</t>
  </si>
  <si>
    <t>6.3.</t>
  </si>
  <si>
    <t xml:space="preserve"> Общесистемные меры развития дорожного хозяйства </t>
  </si>
  <si>
    <t>Культура</t>
  </si>
  <si>
    <t>7.1.</t>
  </si>
  <si>
    <t>Культурная среда</t>
  </si>
  <si>
    <t>7.2.</t>
  </si>
  <si>
    <t xml:space="preserve"> Творческие люди</t>
  </si>
  <si>
    <t>7.3.</t>
  </si>
  <si>
    <t>Цифровая культура</t>
  </si>
  <si>
    <t>Малое и среднее предпринимательство и поддержка индивидуальной предпринимательской инициативы</t>
  </si>
  <si>
    <t>8.1.</t>
  </si>
  <si>
    <t>Расширение доступа субъектов МСП к финансовой поддержке, в том числе к льготному финансированию</t>
  </si>
  <si>
    <t>8.2.</t>
  </si>
  <si>
    <t>Акселерация субъектов малого и среднего предпринимательства</t>
  </si>
  <si>
    <t xml:space="preserve">8.3. </t>
  </si>
  <si>
    <t>Популяризация предпринимательства</t>
  </si>
  <si>
    <t>8.4.</t>
  </si>
  <si>
    <t>Улучшение условий ведения предпринимательской деятельности</t>
  </si>
  <si>
    <t>8.5.</t>
  </si>
  <si>
    <t>Создание системы поддержки фермеров и развитие сельской кооперации</t>
  </si>
  <si>
    <t>Международная кооперация и экспорт</t>
  </si>
  <si>
    <t>9.1.</t>
  </si>
  <si>
    <t>Промышленный экспорт</t>
  </si>
  <si>
    <t>9.2.</t>
  </si>
  <si>
    <t>Экспорт продукции АПК</t>
  </si>
  <si>
    <t>9.3.</t>
  </si>
  <si>
    <t>Экспорт услуг</t>
  </si>
  <si>
    <t>9.4.</t>
  </si>
  <si>
    <t>Системные меры содействия международной кооперации и экспорту</t>
  </si>
  <si>
    <t>Прозводительность труда и поддержка занятости</t>
  </si>
  <si>
    <t>10.1.</t>
  </si>
  <si>
    <t>Системные меры по повышению производительности труда*</t>
  </si>
  <si>
    <t>10.2.</t>
  </si>
  <si>
    <t>Адресная поддержка повышения прозводительности труда на предприятиях</t>
  </si>
  <si>
    <t>10.3.</t>
  </si>
  <si>
    <t>Поддержка занятости и повышение эффективности рынка труда для обеспечения роста производительности труда</t>
  </si>
  <si>
    <t xml:space="preserve">Цифровая экономика </t>
  </si>
  <si>
    <t>11.1.</t>
  </si>
  <si>
    <t>Информационная безопасность</t>
  </si>
  <si>
    <t>11.2.</t>
  </si>
  <si>
    <t>Информационная инфраструктура</t>
  </si>
  <si>
    <t>11.3.</t>
  </si>
  <si>
    <t>Кадры для цифровой экономики</t>
  </si>
  <si>
    <t>11.4.</t>
  </si>
  <si>
    <t>Цифровое государственное управление</t>
  </si>
  <si>
    <t>11.5.</t>
  </si>
  <si>
    <t>Цифровые технологии</t>
  </si>
  <si>
    <t>ИТОГО:</t>
  </si>
  <si>
    <t>1,5.</t>
  </si>
  <si>
    <t>Мотивации граждан к здоровому образу жизни</t>
  </si>
  <si>
    <t>Формирование современной городской среды</t>
  </si>
  <si>
    <t>Создание благоприятных условий для осуществления деятельности самозанятых граждан</t>
  </si>
  <si>
    <t>Чистая вода (с 2021 года)</t>
  </si>
  <si>
    <t>Чистая вода (до 2021 года)</t>
  </si>
  <si>
    <t>Процент кассового исполнения</t>
  </si>
  <si>
    <t xml:space="preserve">Развитие первичного звена здравоохранения </t>
  </si>
  <si>
    <t>Создание условий
для легкого старта и комфортного ведения бизнеса</t>
  </si>
  <si>
    <t>Финансовое обеспечение реализации региональных проектов на территории Республики Ингушетия в 2019-2022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</si>
</sst>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4" tint="-0.499984740745262"/>
      <name val="Times New Roman"/>
      <family val="1"/>
      <charset val="204"/>
    </font>
    <font>
      <b/>
      <sz val="14"/>
      <color theme="3" tint="-0.249977111117893"/>
      <name val="Times New Roman"/>
      <family val="1"/>
      <charset val="204"/>
    </font>
    <font>
      <sz val="14"/>
      <color theme="3" tint="-0.24997711111789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1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8"/>
  <sheetViews>
    <sheetView tabSelected="1" zoomScale="73" zoomScaleNormal="73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9" sqref="B9"/>
    </sheetView>
  </sheetViews>
  <sheetFormatPr defaultRowHeight="16.5" x14ac:dyDescent="0.25"/>
  <cols>
    <col min="1" max="1" width="7.42578125" style="1" customWidth="1"/>
    <col min="2" max="2" width="95.140625" style="1" customWidth="1"/>
    <col min="3" max="3" width="17.42578125" style="1" customWidth="1"/>
    <col min="4" max="4" width="18.7109375" style="1" customWidth="1"/>
    <col min="5" max="5" width="17.42578125" style="1" customWidth="1"/>
    <col min="6" max="6" width="17.28515625" style="1" customWidth="1"/>
    <col min="7" max="7" width="17" style="1" customWidth="1"/>
    <col min="8" max="8" width="16" style="1" customWidth="1"/>
    <col min="9" max="9" width="15.85546875" style="1" customWidth="1"/>
    <col min="10" max="10" width="16.42578125" style="1" customWidth="1"/>
    <col min="11" max="11" width="14.42578125" style="1" customWidth="1"/>
    <col min="12" max="12" width="14" style="1" customWidth="1"/>
    <col min="13" max="13" width="13.85546875" style="1" customWidth="1"/>
    <col min="14" max="14" width="16.5703125" style="1" customWidth="1"/>
    <col min="15" max="16384" width="9.140625" style="1"/>
  </cols>
  <sheetData>
    <row r="1" spans="1:14" ht="44.25" customHeight="1" x14ac:dyDescent="0.25">
      <c r="A1" s="16" t="s">
        <v>120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9.75" customHeight="1" x14ac:dyDescent="0.25">
      <c r="A2" s="15" t="s">
        <v>0</v>
      </c>
      <c r="B2" s="15" t="s">
        <v>1</v>
      </c>
      <c r="C2" s="15" t="s">
        <v>2</v>
      </c>
      <c r="D2" s="15"/>
      <c r="E2" s="15"/>
      <c r="F2" s="15"/>
      <c r="G2" s="15" t="s">
        <v>3</v>
      </c>
      <c r="H2" s="15"/>
      <c r="I2" s="15"/>
      <c r="J2" s="15"/>
      <c r="K2" s="15" t="s">
        <v>117</v>
      </c>
      <c r="L2" s="15"/>
      <c r="M2" s="15"/>
      <c r="N2" s="15"/>
    </row>
    <row r="3" spans="1:14" ht="18.75" x14ac:dyDescent="0.25">
      <c r="A3" s="15"/>
      <c r="B3" s="15"/>
      <c r="C3" s="14">
        <v>2019</v>
      </c>
      <c r="D3" s="14">
        <v>2020</v>
      </c>
      <c r="E3" s="14">
        <v>2021</v>
      </c>
      <c r="F3" s="14">
        <v>2022</v>
      </c>
      <c r="G3" s="14">
        <v>2019</v>
      </c>
      <c r="H3" s="14">
        <v>2020</v>
      </c>
      <c r="I3" s="14">
        <v>2021</v>
      </c>
      <c r="J3" s="14">
        <v>2022</v>
      </c>
      <c r="K3" s="14">
        <v>2019</v>
      </c>
      <c r="L3" s="14">
        <v>2020</v>
      </c>
      <c r="M3" s="14">
        <v>2021</v>
      </c>
      <c r="N3" s="14">
        <v>2022</v>
      </c>
    </row>
    <row r="4" spans="1:14" s="2" customFormat="1" ht="20.100000000000001" customHeight="1" x14ac:dyDescent="0.25">
      <c r="A4" s="8">
        <v>1</v>
      </c>
      <c r="B4" s="12" t="s">
        <v>4</v>
      </c>
      <c r="C4" s="9">
        <f>C5+C6+C7+C8+C9</f>
        <v>2409.7498999999998</v>
      </c>
      <c r="D4" s="9">
        <f t="shared" ref="D4:I4" si="0">D5+D6+D7+D8+D9</f>
        <v>1979.4064900000001</v>
      </c>
      <c r="E4" s="9">
        <f t="shared" si="0"/>
        <v>1920.1657600000001</v>
      </c>
      <c r="F4" s="9">
        <f>F5+F6+F7+F8+F9</f>
        <v>738.12711000000002</v>
      </c>
      <c r="G4" s="9">
        <f t="shared" si="0"/>
        <v>1641.8298999999997</v>
      </c>
      <c r="H4" s="9">
        <f t="shared" si="0"/>
        <v>1790.8200000000002</v>
      </c>
      <c r="I4" s="9">
        <f t="shared" si="0"/>
        <v>1710.3079700000001</v>
      </c>
      <c r="J4" s="9">
        <v>0</v>
      </c>
      <c r="K4" s="9">
        <f>G4/C4*100</f>
        <v>68.132792535856098</v>
      </c>
      <c r="L4" s="9">
        <f>H4/D4*100</f>
        <v>90.472573927955551</v>
      </c>
      <c r="M4" s="9">
        <f>I4/E4*100</f>
        <v>89.070850320755639</v>
      </c>
      <c r="N4" s="9">
        <v>0</v>
      </c>
    </row>
    <row r="5" spans="1:14" ht="39" customHeight="1" x14ac:dyDescent="0.25">
      <c r="A5" s="3" t="s">
        <v>5</v>
      </c>
      <c r="B5" s="13" t="s">
        <v>6</v>
      </c>
      <c r="C5" s="4">
        <v>2007.11</v>
      </c>
      <c r="D5" s="4">
        <v>930.62329</v>
      </c>
      <c r="E5" s="4">
        <v>1205.3485900000001</v>
      </c>
      <c r="F5" s="4">
        <v>1.85101</v>
      </c>
      <c r="G5" s="4">
        <v>1242.0999999999999</v>
      </c>
      <c r="H5" s="4">
        <v>742.7</v>
      </c>
      <c r="I5" s="4">
        <v>999.28620000000001</v>
      </c>
      <c r="J5" s="4">
        <v>0</v>
      </c>
      <c r="K5" s="5">
        <f t="shared" ref="K5:K50" si="1">G5/C5*100</f>
        <v>61.884998829162328</v>
      </c>
      <c r="L5" s="5">
        <f t="shared" ref="L5:L66" si="2">H5/D5*100</f>
        <v>79.806728241241416</v>
      </c>
      <c r="M5" s="5">
        <f t="shared" ref="M5:M66" si="3">I5/E5*100</f>
        <v>82.904332264577491</v>
      </c>
      <c r="N5" s="5">
        <v>0</v>
      </c>
    </row>
    <row r="6" spans="1:14" ht="27.75" customHeight="1" x14ac:dyDescent="0.25">
      <c r="A6" s="3" t="s">
        <v>7</v>
      </c>
      <c r="B6" s="13" t="s">
        <v>8</v>
      </c>
      <c r="C6" s="4">
        <v>17.37</v>
      </c>
      <c r="D6" s="4">
        <v>147.76545999999999</v>
      </c>
      <c r="E6" s="4">
        <v>9.0060000000000001E-2</v>
      </c>
      <c r="F6" s="4">
        <v>6.8999999999999999E-3</v>
      </c>
      <c r="G6" s="4">
        <v>17.37</v>
      </c>
      <c r="H6" s="4">
        <v>147.59</v>
      </c>
      <c r="I6" s="4">
        <v>0</v>
      </c>
      <c r="J6" s="4">
        <v>0</v>
      </c>
      <c r="K6" s="5">
        <f t="shared" si="1"/>
        <v>100</v>
      </c>
      <c r="L6" s="5">
        <f t="shared" si="2"/>
        <v>99.881257771606442</v>
      </c>
      <c r="M6" s="5">
        <f t="shared" si="3"/>
        <v>0</v>
      </c>
      <c r="N6" s="5">
        <v>0</v>
      </c>
    </row>
    <row r="7" spans="1:14" ht="30" customHeight="1" x14ac:dyDescent="0.25">
      <c r="A7" s="3" t="s">
        <v>9</v>
      </c>
      <c r="B7" s="13" t="s">
        <v>10</v>
      </c>
      <c r="C7" s="4">
        <v>238.76</v>
      </c>
      <c r="D7" s="4">
        <v>521.42294000000004</v>
      </c>
      <c r="E7" s="4">
        <v>689.09491000000003</v>
      </c>
      <c r="F7" s="4">
        <v>730.29010000000005</v>
      </c>
      <c r="G7" s="4">
        <v>238.76</v>
      </c>
      <c r="H7" s="4">
        <v>521.41999999999996</v>
      </c>
      <c r="I7" s="4">
        <v>685.38957000000005</v>
      </c>
      <c r="J7" s="4">
        <v>0</v>
      </c>
      <c r="K7" s="5">
        <f t="shared" si="1"/>
        <v>100</v>
      </c>
      <c r="L7" s="5">
        <f t="shared" si="2"/>
        <v>99.99943615829406</v>
      </c>
      <c r="M7" s="5">
        <f t="shared" si="3"/>
        <v>99.462288873966571</v>
      </c>
      <c r="N7" s="5">
        <v>0</v>
      </c>
    </row>
    <row r="8" spans="1:14" ht="30" customHeight="1" x14ac:dyDescent="0.25">
      <c r="A8" s="3" t="s">
        <v>11</v>
      </c>
      <c r="B8" s="13" t="s">
        <v>12</v>
      </c>
      <c r="C8" s="4">
        <v>146.46</v>
      </c>
      <c r="D8" s="4">
        <v>379.59480000000002</v>
      </c>
      <c r="E8" s="4">
        <v>25.632200000000001</v>
      </c>
      <c r="F8" s="4">
        <v>5.9790999999999999</v>
      </c>
      <c r="G8" s="4">
        <v>143.55000000000001</v>
      </c>
      <c r="H8" s="4">
        <v>379.11</v>
      </c>
      <c r="I8" s="4">
        <v>25.632200000000001</v>
      </c>
      <c r="J8" s="4">
        <v>0</v>
      </c>
      <c r="K8" s="5">
        <f t="shared" si="1"/>
        <v>98.013109381401065</v>
      </c>
      <c r="L8" s="5">
        <f t="shared" si="2"/>
        <v>99.872284867969739</v>
      </c>
      <c r="M8" s="5">
        <f t="shared" si="3"/>
        <v>100</v>
      </c>
      <c r="N8" s="5">
        <v>0</v>
      </c>
    </row>
    <row r="9" spans="1:14" ht="30" customHeight="1" x14ac:dyDescent="0.25">
      <c r="A9" s="3" t="s">
        <v>111</v>
      </c>
      <c r="B9" s="13" t="s">
        <v>112</v>
      </c>
      <c r="C9" s="4">
        <v>4.99E-2</v>
      </c>
      <c r="D9" s="4">
        <v>0</v>
      </c>
      <c r="E9" s="4">
        <v>0</v>
      </c>
      <c r="F9" s="4">
        <v>0</v>
      </c>
      <c r="G9" s="4">
        <v>4.99E-2</v>
      </c>
      <c r="H9" s="4">
        <v>0</v>
      </c>
      <c r="I9" s="4">
        <v>0</v>
      </c>
      <c r="J9" s="4">
        <v>0</v>
      </c>
      <c r="K9" s="5">
        <f t="shared" si="1"/>
        <v>100</v>
      </c>
      <c r="L9" s="5">
        <v>0</v>
      </c>
      <c r="M9" s="5">
        <v>0</v>
      </c>
      <c r="N9" s="5">
        <v>0</v>
      </c>
    </row>
    <row r="10" spans="1:14" s="2" customFormat="1" ht="20.100000000000001" customHeight="1" x14ac:dyDescent="0.25">
      <c r="A10" s="10">
        <v>2</v>
      </c>
      <c r="B10" s="12" t="s">
        <v>13</v>
      </c>
      <c r="C10" s="11">
        <f>C11+C12+C13+C14+C15+C16</f>
        <v>308.22000000000003</v>
      </c>
      <c r="D10" s="11">
        <f t="shared" ref="D10:I10" si="4">D11+D12+D13+D14+D15+D16</f>
        <v>630.05749999999989</v>
      </c>
      <c r="E10" s="11">
        <f t="shared" si="4"/>
        <v>595.06713000000002</v>
      </c>
      <c r="F10" s="11">
        <f>F11+F12+F13+F14+F15+F16</f>
        <v>530.74873000000002</v>
      </c>
      <c r="G10" s="11">
        <f t="shared" si="4"/>
        <v>307.71999999999997</v>
      </c>
      <c r="H10" s="11">
        <f t="shared" si="4"/>
        <v>499.11</v>
      </c>
      <c r="I10" s="11">
        <f t="shared" si="4"/>
        <v>484.56325999999996</v>
      </c>
      <c r="J10" s="11">
        <v>0</v>
      </c>
      <c r="K10" s="11">
        <f t="shared" si="1"/>
        <v>99.837778210369194</v>
      </c>
      <c r="L10" s="11">
        <f t="shared" si="2"/>
        <v>79.216579439178176</v>
      </c>
      <c r="M10" s="11">
        <f t="shared" si="3"/>
        <v>81.430016139523616</v>
      </c>
      <c r="N10" s="11">
        <v>0</v>
      </c>
    </row>
    <row r="11" spans="1:14" ht="30" customHeight="1" x14ac:dyDescent="0.25">
      <c r="A11" s="3" t="s">
        <v>14</v>
      </c>
      <c r="B11" s="13" t="s">
        <v>15</v>
      </c>
      <c r="C11" s="4">
        <v>14.78</v>
      </c>
      <c r="D11" s="4">
        <v>0</v>
      </c>
      <c r="E11" s="4">
        <v>143.7182</v>
      </c>
      <c r="F11" s="4">
        <v>5.78</v>
      </c>
      <c r="G11" s="4">
        <v>14.78</v>
      </c>
      <c r="H11" s="4">
        <v>0</v>
      </c>
      <c r="I11" s="4">
        <v>130.93799999999999</v>
      </c>
      <c r="J11" s="4">
        <v>0</v>
      </c>
      <c r="K11" s="5">
        <f t="shared" si="1"/>
        <v>100</v>
      </c>
      <c r="L11" s="5">
        <v>0</v>
      </c>
      <c r="M11" s="5">
        <f t="shared" si="3"/>
        <v>91.107458902212798</v>
      </c>
      <c r="N11" s="5">
        <v>0</v>
      </c>
    </row>
    <row r="12" spans="1:14" s="2" customFormat="1" ht="20.100000000000001" customHeight="1" x14ac:dyDescent="0.25">
      <c r="A12" s="3" t="s">
        <v>16</v>
      </c>
      <c r="B12" s="13" t="s">
        <v>17</v>
      </c>
      <c r="C12" s="4">
        <v>52.94</v>
      </c>
      <c r="D12" s="4">
        <v>99.137699999999995</v>
      </c>
      <c r="E12" s="4">
        <v>42.832749999999997</v>
      </c>
      <c r="F12" s="4">
        <v>82.23</v>
      </c>
      <c r="G12" s="4">
        <v>52.91</v>
      </c>
      <c r="H12" s="4">
        <v>96.82</v>
      </c>
      <c r="I12" s="4">
        <v>35.936889999999998</v>
      </c>
      <c r="J12" s="6">
        <v>0</v>
      </c>
      <c r="K12" s="5">
        <f t="shared" si="1"/>
        <v>99.943332074046083</v>
      </c>
      <c r="L12" s="5">
        <f t="shared" si="2"/>
        <v>97.662140638727749</v>
      </c>
      <c r="M12" s="5">
        <f t="shared" si="3"/>
        <v>83.900496699371402</v>
      </c>
      <c r="N12" s="5">
        <v>0</v>
      </c>
    </row>
    <row r="13" spans="1:14" ht="54" customHeight="1" x14ac:dyDescent="0.25">
      <c r="A13" s="3" t="s">
        <v>18</v>
      </c>
      <c r="B13" s="13" t="s">
        <v>19</v>
      </c>
      <c r="C13" s="4">
        <v>54.28</v>
      </c>
      <c r="D13" s="4">
        <v>54.457900000000002</v>
      </c>
      <c r="E13" s="4">
        <v>163.8135</v>
      </c>
      <c r="F13" s="4">
        <v>216.4461</v>
      </c>
      <c r="G13" s="4">
        <v>54.28</v>
      </c>
      <c r="H13" s="4">
        <v>54.46</v>
      </c>
      <c r="I13" s="4">
        <v>72.986969999999999</v>
      </c>
      <c r="J13" s="4">
        <v>0</v>
      </c>
      <c r="K13" s="5">
        <f t="shared" si="1"/>
        <v>100</v>
      </c>
      <c r="L13" s="5">
        <f t="shared" si="2"/>
        <v>100.00385618982736</v>
      </c>
      <c r="M13" s="5">
        <f t="shared" si="3"/>
        <v>44.554917634993451</v>
      </c>
      <c r="N13" s="5">
        <v>0</v>
      </c>
    </row>
    <row r="14" spans="1:14" ht="30" customHeight="1" x14ac:dyDescent="0.25">
      <c r="A14" s="3" t="s">
        <v>20</v>
      </c>
      <c r="B14" s="13" t="s">
        <v>21</v>
      </c>
      <c r="C14" s="4">
        <v>98.86</v>
      </c>
      <c r="D14" s="4">
        <v>181.48519999999999</v>
      </c>
      <c r="E14" s="4">
        <v>41.823999999999998</v>
      </c>
      <c r="F14" s="4">
        <v>57.163800000000002</v>
      </c>
      <c r="G14" s="4">
        <v>98.42</v>
      </c>
      <c r="H14" s="4">
        <v>181.49</v>
      </c>
      <c r="I14" s="4">
        <v>41.822929999999999</v>
      </c>
      <c r="J14" s="4">
        <v>0</v>
      </c>
      <c r="K14" s="5">
        <f t="shared" si="1"/>
        <v>99.554926158203529</v>
      </c>
      <c r="L14" s="5">
        <f t="shared" si="2"/>
        <v>100.00264484376689</v>
      </c>
      <c r="M14" s="5">
        <f t="shared" si="3"/>
        <v>99.997441660290747</v>
      </c>
      <c r="N14" s="5">
        <v>0</v>
      </c>
    </row>
    <row r="15" spans="1:14" ht="46.5" customHeight="1" x14ac:dyDescent="0.25">
      <c r="A15" s="3" t="s">
        <v>22</v>
      </c>
      <c r="B15" s="13" t="s">
        <v>23</v>
      </c>
      <c r="C15" s="4">
        <v>87.36</v>
      </c>
      <c r="D15" s="4">
        <v>294.97669999999999</v>
      </c>
      <c r="E15" s="4">
        <v>202.87868</v>
      </c>
      <c r="F15" s="4">
        <v>28.663930000000001</v>
      </c>
      <c r="G15" s="4">
        <v>87.33</v>
      </c>
      <c r="H15" s="4">
        <v>166.34</v>
      </c>
      <c r="I15" s="4">
        <v>202.87846999999999</v>
      </c>
      <c r="J15" s="4">
        <v>0</v>
      </c>
      <c r="K15" s="5">
        <f t="shared" si="1"/>
        <v>99.965659340659343</v>
      </c>
      <c r="L15" s="5">
        <f t="shared" si="2"/>
        <v>56.390894602861849</v>
      </c>
      <c r="M15" s="5">
        <f t="shared" si="3"/>
        <v>99.999896489862806</v>
      </c>
      <c r="N15" s="5">
        <v>0</v>
      </c>
    </row>
    <row r="16" spans="1:14" ht="30" customHeight="1" x14ac:dyDescent="0.25">
      <c r="A16" s="3" t="s">
        <v>24</v>
      </c>
      <c r="B16" s="13" t="s">
        <v>118</v>
      </c>
      <c r="C16" s="4">
        <v>0</v>
      </c>
      <c r="D16" s="4">
        <v>0</v>
      </c>
      <c r="E16" s="4">
        <v>0</v>
      </c>
      <c r="F16" s="4">
        <v>140.4649</v>
      </c>
      <c r="G16" s="4">
        <v>0</v>
      </c>
      <c r="H16" s="4">
        <v>0</v>
      </c>
      <c r="I16" s="4">
        <v>0</v>
      </c>
      <c r="J16" s="4">
        <v>0</v>
      </c>
      <c r="K16" s="5">
        <v>0</v>
      </c>
      <c r="L16" s="5">
        <v>0</v>
      </c>
      <c r="M16" s="5">
        <v>0</v>
      </c>
      <c r="N16" s="5">
        <v>0</v>
      </c>
    </row>
    <row r="17" spans="1:14" s="2" customFormat="1" ht="20.100000000000001" customHeight="1" x14ac:dyDescent="0.25">
      <c r="A17" s="10">
        <v>3</v>
      </c>
      <c r="B17" s="12" t="s">
        <v>25</v>
      </c>
      <c r="C17" s="11">
        <f>C18+C19+C20+C21+C22+C23+C24+C25</f>
        <v>1354.35</v>
      </c>
      <c r="D17" s="11">
        <f t="shared" ref="D17:I17" si="5">D18+D19+D20+D21+D22+D23+D24+D25</f>
        <v>4241.2974100000001</v>
      </c>
      <c r="E17" s="11">
        <f t="shared" si="5"/>
        <v>7885.5015099999991</v>
      </c>
      <c r="F17" s="11">
        <f>F18+F19+F20+F21+F22+F23+F24+F25</f>
        <v>2507.0729900000001</v>
      </c>
      <c r="G17" s="11">
        <f t="shared" si="5"/>
        <v>785.13</v>
      </c>
      <c r="H17" s="11">
        <f t="shared" si="5"/>
        <v>3038.81</v>
      </c>
      <c r="I17" s="11">
        <f t="shared" si="5"/>
        <v>5408.6373799999992</v>
      </c>
      <c r="J17" s="11">
        <v>0</v>
      </c>
      <c r="K17" s="11">
        <f t="shared" si="1"/>
        <v>57.970982390076422</v>
      </c>
      <c r="L17" s="11">
        <f t="shared" si="2"/>
        <v>71.64812335101017</v>
      </c>
      <c r="M17" s="11">
        <f t="shared" si="3"/>
        <v>68.589643577406406</v>
      </c>
      <c r="N17" s="11">
        <v>0</v>
      </c>
    </row>
    <row r="18" spans="1:14" ht="30" customHeight="1" x14ac:dyDescent="0.25">
      <c r="A18" s="3" t="s">
        <v>26</v>
      </c>
      <c r="B18" s="13" t="s">
        <v>27</v>
      </c>
      <c r="C18" s="4">
        <v>1318.6</v>
      </c>
      <c r="D18" s="4">
        <v>3835.9198099999999</v>
      </c>
      <c r="E18" s="4">
        <v>7854.4227199999996</v>
      </c>
      <c r="F18" s="4">
        <v>2198.06068</v>
      </c>
      <c r="G18" s="4">
        <v>749.38</v>
      </c>
      <c r="H18" s="4">
        <v>2633.91</v>
      </c>
      <c r="I18" s="4">
        <v>5377.5585899999996</v>
      </c>
      <c r="J18" s="4">
        <v>0</v>
      </c>
      <c r="K18" s="5">
        <f t="shared" si="1"/>
        <v>56.831487941756407</v>
      </c>
      <c r="L18" s="5">
        <f t="shared" si="2"/>
        <v>68.664365535837419</v>
      </c>
      <c r="M18" s="5">
        <f t="shared" si="3"/>
        <v>68.465357438770496</v>
      </c>
      <c r="N18" s="5">
        <v>0</v>
      </c>
    </row>
    <row r="19" spans="1:14" ht="30" customHeight="1" x14ac:dyDescent="0.25">
      <c r="A19" s="3" t="s">
        <v>28</v>
      </c>
      <c r="B19" s="13" t="s">
        <v>29</v>
      </c>
      <c r="C19" s="4">
        <v>35.75</v>
      </c>
      <c r="D19" s="4">
        <v>405.37759999999997</v>
      </c>
      <c r="E19" s="4">
        <v>31.078790000000001</v>
      </c>
      <c r="F19" s="4">
        <v>251.98686000000001</v>
      </c>
      <c r="G19" s="4">
        <v>35.75</v>
      </c>
      <c r="H19" s="4">
        <v>404.9</v>
      </c>
      <c r="I19" s="4">
        <v>31.078790000000001</v>
      </c>
      <c r="J19" s="4">
        <v>0</v>
      </c>
      <c r="K19" s="5">
        <f t="shared" si="1"/>
        <v>100</v>
      </c>
      <c r="L19" s="5">
        <f t="shared" si="2"/>
        <v>99.882183919387757</v>
      </c>
      <c r="M19" s="5">
        <f t="shared" si="3"/>
        <v>100</v>
      </c>
      <c r="N19" s="5">
        <v>0</v>
      </c>
    </row>
    <row r="20" spans="1:14" ht="30" customHeight="1" x14ac:dyDescent="0.25">
      <c r="A20" s="3" t="s">
        <v>30</v>
      </c>
      <c r="B20" s="13" t="s">
        <v>31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5">
        <v>0</v>
      </c>
      <c r="L20" s="5">
        <v>0</v>
      </c>
      <c r="M20" s="5">
        <v>0</v>
      </c>
      <c r="N20" s="5">
        <v>0</v>
      </c>
    </row>
    <row r="21" spans="1:14" ht="30" customHeight="1" x14ac:dyDescent="0.25">
      <c r="A21" s="3" t="s">
        <v>32</v>
      </c>
      <c r="B21" s="13" t="s">
        <v>33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5">
        <v>0</v>
      </c>
      <c r="L21" s="5">
        <v>0</v>
      </c>
      <c r="M21" s="5">
        <v>0</v>
      </c>
      <c r="N21" s="5">
        <v>0</v>
      </c>
    </row>
    <row r="22" spans="1:14" ht="30" customHeight="1" x14ac:dyDescent="0.25">
      <c r="A22" s="3" t="s">
        <v>34</v>
      </c>
      <c r="B22" s="13" t="s">
        <v>35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5">
        <v>0</v>
      </c>
      <c r="L22" s="5">
        <v>0</v>
      </c>
      <c r="M22" s="5">
        <v>0</v>
      </c>
      <c r="N22" s="5">
        <v>0</v>
      </c>
    </row>
    <row r="23" spans="1:14" ht="30" customHeight="1" x14ac:dyDescent="0.25">
      <c r="A23" s="3" t="s">
        <v>36</v>
      </c>
      <c r="B23" s="13" t="s">
        <v>37</v>
      </c>
      <c r="C23" s="4">
        <v>0</v>
      </c>
      <c r="D23" s="4">
        <v>0</v>
      </c>
      <c r="E23" s="4">
        <v>0</v>
      </c>
      <c r="F23" s="4">
        <v>57.025449999999999</v>
      </c>
      <c r="G23" s="4">
        <v>0</v>
      </c>
      <c r="H23" s="4">
        <v>0</v>
      </c>
      <c r="I23" s="4">
        <v>0</v>
      </c>
      <c r="J23" s="4">
        <v>0</v>
      </c>
      <c r="K23" s="5">
        <v>0</v>
      </c>
      <c r="L23" s="5">
        <v>0</v>
      </c>
      <c r="M23" s="5">
        <v>0</v>
      </c>
      <c r="N23" s="5">
        <v>0</v>
      </c>
    </row>
    <row r="24" spans="1:14" ht="30" customHeight="1" x14ac:dyDescent="0.25">
      <c r="A24" s="3" t="s">
        <v>38</v>
      </c>
      <c r="B24" s="13" t="s">
        <v>39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5">
        <v>0</v>
      </c>
      <c r="L24" s="5">
        <v>0</v>
      </c>
      <c r="M24" s="5">
        <v>0</v>
      </c>
      <c r="N24" s="5">
        <v>0</v>
      </c>
    </row>
    <row r="25" spans="1:14" ht="30" customHeight="1" x14ac:dyDescent="0.25">
      <c r="A25" s="3" t="s">
        <v>40</v>
      </c>
      <c r="B25" s="13" t="s">
        <v>41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5">
        <v>0</v>
      </c>
      <c r="L25" s="5">
        <v>0</v>
      </c>
      <c r="M25" s="5">
        <v>0</v>
      </c>
      <c r="N25" s="5">
        <v>0</v>
      </c>
    </row>
    <row r="26" spans="1:14" s="2" customFormat="1" ht="20.100000000000001" customHeight="1" x14ac:dyDescent="0.25">
      <c r="A26" s="10">
        <v>4</v>
      </c>
      <c r="B26" s="12" t="s">
        <v>42</v>
      </c>
      <c r="C26" s="11">
        <f>C27+C28+C29+C30</f>
        <v>624.91</v>
      </c>
      <c r="D26" s="11">
        <f t="shared" ref="D26:I26" si="6">D27+D28+D29+D30</f>
        <v>856.20559000000003</v>
      </c>
      <c r="E26" s="11">
        <f t="shared" si="6"/>
        <v>494.19268</v>
      </c>
      <c r="F26" s="11">
        <f>F27+F28+F29+F30</f>
        <v>368.29356999999999</v>
      </c>
      <c r="G26" s="11">
        <f t="shared" si="6"/>
        <v>437.67</v>
      </c>
      <c r="H26" s="11">
        <f t="shared" si="6"/>
        <v>734.98</v>
      </c>
      <c r="I26" s="11">
        <f t="shared" si="6"/>
        <v>480.74995000000001</v>
      </c>
      <c r="J26" s="11">
        <v>0</v>
      </c>
      <c r="K26" s="11">
        <f t="shared" si="1"/>
        <v>70.037285369093155</v>
      </c>
      <c r="L26" s="11">
        <f t="shared" si="2"/>
        <v>85.841532522580238</v>
      </c>
      <c r="M26" s="11">
        <f t="shared" si="3"/>
        <v>97.279860559650544</v>
      </c>
      <c r="N26" s="11">
        <v>0</v>
      </c>
    </row>
    <row r="27" spans="1:14" ht="30" customHeight="1" x14ac:dyDescent="0.25">
      <c r="A27" s="3" t="s">
        <v>43</v>
      </c>
      <c r="B27" s="13" t="s">
        <v>45</v>
      </c>
      <c r="C27" s="4">
        <v>448.9</v>
      </c>
      <c r="D27" s="4">
        <v>598.95257000000004</v>
      </c>
      <c r="E27" s="4">
        <v>217.75201999999999</v>
      </c>
      <c r="F27" s="4">
        <v>0</v>
      </c>
      <c r="G27" s="4">
        <v>282.02999999999997</v>
      </c>
      <c r="H27" s="4">
        <v>495.97</v>
      </c>
      <c r="I27" s="4">
        <v>205.85936000000001</v>
      </c>
      <c r="J27" s="4">
        <v>0</v>
      </c>
      <c r="K27" s="5">
        <f t="shared" si="1"/>
        <v>62.826910224994428</v>
      </c>
      <c r="L27" s="5">
        <f t="shared" si="2"/>
        <v>82.806222870034603</v>
      </c>
      <c r="M27" s="5">
        <f t="shared" si="3"/>
        <v>94.53843872493124</v>
      </c>
      <c r="N27" s="5">
        <v>0</v>
      </c>
    </row>
    <row r="28" spans="1:14" ht="30" customHeight="1" x14ac:dyDescent="0.25">
      <c r="A28" s="3" t="s">
        <v>44</v>
      </c>
      <c r="B28" s="13" t="s">
        <v>113</v>
      </c>
      <c r="C28" s="4">
        <v>147.47999999999999</v>
      </c>
      <c r="D28" s="4">
        <v>224.30051</v>
      </c>
      <c r="E28" s="4">
        <v>135.58919</v>
      </c>
      <c r="F28" s="4">
        <v>136.63938999999999</v>
      </c>
      <c r="G28" s="4">
        <v>147.47999999999999</v>
      </c>
      <c r="H28" s="4">
        <v>206.06</v>
      </c>
      <c r="I28" s="4">
        <v>135.58919</v>
      </c>
      <c r="J28" s="4">
        <v>0</v>
      </c>
      <c r="K28" s="5">
        <f t="shared" si="1"/>
        <v>100</v>
      </c>
      <c r="L28" s="5">
        <f t="shared" si="2"/>
        <v>91.867824999595399</v>
      </c>
      <c r="M28" s="5">
        <f t="shared" si="3"/>
        <v>100</v>
      </c>
      <c r="N28" s="5">
        <v>0</v>
      </c>
    </row>
    <row r="29" spans="1:14" ht="36.75" customHeight="1" x14ac:dyDescent="0.25">
      <c r="A29" s="3" t="s">
        <v>46</v>
      </c>
      <c r="B29" s="13" t="s">
        <v>47</v>
      </c>
      <c r="C29" s="4">
        <v>28.53</v>
      </c>
      <c r="D29" s="4">
        <v>32.952509999999997</v>
      </c>
      <c r="E29" s="4">
        <v>36.808039999999998</v>
      </c>
      <c r="F29" s="4">
        <v>25.6219</v>
      </c>
      <c r="G29" s="4">
        <v>8.16</v>
      </c>
      <c r="H29" s="4">
        <v>32.950000000000003</v>
      </c>
      <c r="I29" s="4">
        <v>35.278359999999999</v>
      </c>
      <c r="J29" s="4">
        <v>0</v>
      </c>
      <c r="K29" s="5">
        <f t="shared" si="1"/>
        <v>28.601472134595163</v>
      </c>
      <c r="L29" s="5">
        <f t="shared" si="2"/>
        <v>99.992382977806557</v>
      </c>
      <c r="M29" s="5">
        <f t="shared" si="3"/>
        <v>95.844168828332073</v>
      </c>
      <c r="N29" s="5">
        <v>0</v>
      </c>
    </row>
    <row r="30" spans="1:14" ht="30" customHeight="1" x14ac:dyDescent="0.25">
      <c r="A30" s="3">
        <v>4.4000000000000004</v>
      </c>
      <c r="B30" s="13" t="s">
        <v>115</v>
      </c>
      <c r="C30" s="4">
        <v>0</v>
      </c>
      <c r="D30" s="4">
        <v>0</v>
      </c>
      <c r="E30" s="4">
        <v>104.04343</v>
      </c>
      <c r="F30" s="4">
        <v>206.03227999999999</v>
      </c>
      <c r="G30" s="4">
        <v>0</v>
      </c>
      <c r="H30" s="4">
        <v>0</v>
      </c>
      <c r="I30" s="4">
        <v>104.02303999999999</v>
      </c>
      <c r="J30" s="4">
        <v>0</v>
      </c>
      <c r="K30" s="5">
        <v>0</v>
      </c>
      <c r="L30" s="5">
        <v>0</v>
      </c>
      <c r="M30" s="5">
        <f t="shared" si="3"/>
        <v>99.980402414645496</v>
      </c>
      <c r="N30" s="5">
        <v>0</v>
      </c>
    </row>
    <row r="31" spans="1:14" s="2" customFormat="1" ht="20.100000000000001" customHeight="1" x14ac:dyDescent="0.25">
      <c r="A31" s="10">
        <v>5</v>
      </c>
      <c r="B31" s="12" t="s">
        <v>48</v>
      </c>
      <c r="C31" s="11">
        <f>C32+C33+C34+C35+C36</f>
        <v>539</v>
      </c>
      <c r="D31" s="11">
        <f t="shared" ref="D31:I31" si="7">D32+D33+D34+D35+D36</f>
        <v>276.67449999999997</v>
      </c>
      <c r="E31" s="11">
        <f t="shared" si="7"/>
        <v>515.14404000000002</v>
      </c>
      <c r="F31" s="11">
        <f>F32+F33+F34+F35+F36</f>
        <v>699.10329999999999</v>
      </c>
      <c r="G31" s="11">
        <f t="shared" si="7"/>
        <v>514.10500000000002</v>
      </c>
      <c r="H31" s="11">
        <f t="shared" si="7"/>
        <v>276.66999999999996</v>
      </c>
      <c r="I31" s="11">
        <f t="shared" si="7"/>
        <v>514.79986999999994</v>
      </c>
      <c r="J31" s="11">
        <v>0</v>
      </c>
      <c r="K31" s="11">
        <f t="shared" si="1"/>
        <v>95.381261595547315</v>
      </c>
      <c r="L31" s="11">
        <f t="shared" si="2"/>
        <v>99.998373540026279</v>
      </c>
      <c r="M31" s="11">
        <f t="shared" si="3"/>
        <v>99.933189559952964</v>
      </c>
      <c r="N31" s="11">
        <v>0</v>
      </c>
    </row>
    <row r="32" spans="1:14" ht="30" customHeight="1" x14ac:dyDescent="0.25">
      <c r="A32" s="3" t="s">
        <v>49</v>
      </c>
      <c r="B32" s="13" t="s">
        <v>50</v>
      </c>
      <c r="C32" s="4">
        <v>379.77</v>
      </c>
      <c r="D32" s="4">
        <v>0</v>
      </c>
      <c r="E32" s="4">
        <v>468.02584999999999</v>
      </c>
      <c r="F32" s="4">
        <v>687.13879999999995</v>
      </c>
      <c r="G32" s="4">
        <v>356.18</v>
      </c>
      <c r="H32" s="4">
        <v>0</v>
      </c>
      <c r="I32" s="4">
        <v>468.0258</v>
      </c>
      <c r="J32" s="4">
        <v>0</v>
      </c>
      <c r="K32" s="5">
        <f t="shared" si="1"/>
        <v>93.788345577586441</v>
      </c>
      <c r="L32" s="5">
        <v>0</v>
      </c>
      <c r="M32" s="5">
        <f t="shared" si="3"/>
        <v>99.999989316829414</v>
      </c>
      <c r="N32" s="5">
        <v>0</v>
      </c>
    </row>
    <row r="33" spans="1:14" ht="30" customHeight="1" x14ac:dyDescent="0.25">
      <c r="A33" s="3" t="s">
        <v>51</v>
      </c>
      <c r="B33" s="13" t="s">
        <v>52</v>
      </c>
      <c r="C33" s="4">
        <v>100</v>
      </c>
      <c r="D33" s="4">
        <v>153.20169999999999</v>
      </c>
      <c r="E33" s="4">
        <v>0</v>
      </c>
      <c r="F33" s="4">
        <v>3</v>
      </c>
      <c r="G33" s="4">
        <v>100</v>
      </c>
      <c r="H33" s="4">
        <v>153.19999999999999</v>
      </c>
      <c r="I33" s="4">
        <v>0</v>
      </c>
      <c r="J33" s="4">
        <v>0</v>
      </c>
      <c r="K33" s="5">
        <f t="shared" si="1"/>
        <v>100</v>
      </c>
      <c r="L33" s="5">
        <f t="shared" si="2"/>
        <v>99.998890351738908</v>
      </c>
      <c r="M33" s="5">
        <v>0</v>
      </c>
      <c r="N33" s="5">
        <v>0</v>
      </c>
    </row>
    <row r="34" spans="1:14" ht="30" customHeight="1" x14ac:dyDescent="0.25">
      <c r="A34" s="3" t="s">
        <v>53</v>
      </c>
      <c r="B34" s="13" t="s">
        <v>54</v>
      </c>
      <c r="C34" s="4">
        <v>0</v>
      </c>
      <c r="D34" s="4">
        <v>0</v>
      </c>
      <c r="E34" s="4">
        <v>34.338790000000003</v>
      </c>
      <c r="F34" s="4">
        <v>0</v>
      </c>
      <c r="G34" s="4">
        <v>0</v>
      </c>
      <c r="H34" s="4">
        <v>0</v>
      </c>
      <c r="I34" s="4">
        <v>33.994669999999999</v>
      </c>
      <c r="J34" s="4">
        <v>0</v>
      </c>
      <c r="K34" s="5">
        <v>0</v>
      </c>
      <c r="L34" s="5">
        <v>0</v>
      </c>
      <c r="M34" s="5">
        <f t="shared" si="3"/>
        <v>98.997868008744618</v>
      </c>
      <c r="N34" s="5">
        <v>0</v>
      </c>
    </row>
    <row r="35" spans="1:14" ht="30" customHeight="1" x14ac:dyDescent="0.25">
      <c r="A35" s="3" t="s">
        <v>55</v>
      </c>
      <c r="B35" s="13" t="s">
        <v>56</v>
      </c>
      <c r="C35" s="4">
        <v>30.47</v>
      </c>
      <c r="D35" s="4">
        <v>15.9512</v>
      </c>
      <c r="E35" s="4">
        <v>12.779400000000001</v>
      </c>
      <c r="F35" s="4">
        <v>8.9644999999999992</v>
      </c>
      <c r="G35" s="4">
        <v>30.47</v>
      </c>
      <c r="H35" s="4">
        <v>15.95</v>
      </c>
      <c r="I35" s="4">
        <v>12.779400000000001</v>
      </c>
      <c r="J35" s="4">
        <v>0</v>
      </c>
      <c r="K35" s="5">
        <f t="shared" si="1"/>
        <v>100</v>
      </c>
      <c r="L35" s="5">
        <f t="shared" si="2"/>
        <v>99.992477055017801</v>
      </c>
      <c r="M35" s="5">
        <f t="shared" si="3"/>
        <v>100</v>
      </c>
      <c r="N35" s="5">
        <v>0</v>
      </c>
    </row>
    <row r="36" spans="1:14" ht="54" customHeight="1" x14ac:dyDescent="0.25">
      <c r="A36" s="3" t="s">
        <v>57</v>
      </c>
      <c r="B36" s="13" t="s">
        <v>116</v>
      </c>
      <c r="C36" s="4">
        <v>28.76</v>
      </c>
      <c r="D36" s="4">
        <v>107.52160000000001</v>
      </c>
      <c r="E36" s="4">
        <v>0</v>
      </c>
      <c r="F36" s="4">
        <v>0</v>
      </c>
      <c r="G36" s="4">
        <v>27.454999999999998</v>
      </c>
      <c r="H36" s="4">
        <v>107.52</v>
      </c>
      <c r="I36" s="4">
        <v>0</v>
      </c>
      <c r="J36" s="4">
        <v>0</v>
      </c>
      <c r="K36" s="5">
        <f t="shared" si="1"/>
        <v>95.46244784422808</v>
      </c>
      <c r="L36" s="5">
        <f t="shared" si="2"/>
        <v>99.998511926905849</v>
      </c>
      <c r="M36" s="5">
        <v>0</v>
      </c>
      <c r="N36" s="5">
        <v>0</v>
      </c>
    </row>
    <row r="37" spans="1:14" s="2" customFormat="1" ht="20.100000000000001" customHeight="1" x14ac:dyDescent="0.25">
      <c r="A37" s="10">
        <v>6</v>
      </c>
      <c r="B37" s="12" t="s">
        <v>58</v>
      </c>
      <c r="C37" s="11">
        <f>C38+C39+C40</f>
        <v>283.83</v>
      </c>
      <c r="D37" s="11">
        <f t="shared" ref="D37:I37" si="8">D38+D39+D40</f>
        <v>389.02</v>
      </c>
      <c r="E37" s="11">
        <f t="shared" si="8"/>
        <v>666.95259999999996</v>
      </c>
      <c r="F37" s="11">
        <f>F38+F39+F40</f>
        <v>422.69</v>
      </c>
      <c r="G37" s="11">
        <f t="shared" si="8"/>
        <v>278.33999999999997</v>
      </c>
      <c r="H37" s="11">
        <f t="shared" si="8"/>
        <v>388.97</v>
      </c>
      <c r="I37" s="11">
        <f t="shared" si="8"/>
        <v>666.95258999999999</v>
      </c>
      <c r="J37" s="11">
        <v>0</v>
      </c>
      <c r="K37" s="11">
        <f t="shared" si="1"/>
        <v>98.065743578902868</v>
      </c>
      <c r="L37" s="11">
        <f t="shared" si="2"/>
        <v>99.987147190375822</v>
      </c>
      <c r="M37" s="11">
        <f t="shared" si="3"/>
        <v>99.999998500643073</v>
      </c>
      <c r="N37" s="11">
        <v>0</v>
      </c>
    </row>
    <row r="38" spans="1:14" ht="30" customHeight="1" x14ac:dyDescent="0.25">
      <c r="A38" s="3" t="s">
        <v>59</v>
      </c>
      <c r="B38" s="13" t="s">
        <v>60</v>
      </c>
      <c r="C38" s="4">
        <v>5.49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5">
        <f t="shared" si="1"/>
        <v>0</v>
      </c>
      <c r="L38" s="5">
        <v>0</v>
      </c>
      <c r="M38" s="5">
        <v>0</v>
      </c>
      <c r="N38" s="5">
        <v>0</v>
      </c>
    </row>
    <row r="39" spans="1:14" ht="18.75" x14ac:dyDescent="0.25">
      <c r="A39" s="3" t="s">
        <v>61</v>
      </c>
      <c r="B39" s="13" t="s">
        <v>62</v>
      </c>
      <c r="C39" s="4">
        <v>278.33999999999997</v>
      </c>
      <c r="D39" s="4">
        <v>389.02</v>
      </c>
      <c r="E39" s="4">
        <v>666.95259999999996</v>
      </c>
      <c r="F39" s="4">
        <v>422.69</v>
      </c>
      <c r="G39" s="4">
        <v>278.33999999999997</v>
      </c>
      <c r="H39" s="4">
        <v>388.97</v>
      </c>
      <c r="I39" s="4">
        <v>666.95258999999999</v>
      </c>
      <c r="J39" s="4">
        <v>0</v>
      </c>
      <c r="K39" s="5">
        <f t="shared" si="1"/>
        <v>100</v>
      </c>
      <c r="L39" s="5">
        <f t="shared" si="2"/>
        <v>99.987147190375822</v>
      </c>
      <c r="M39" s="5">
        <f t="shared" si="3"/>
        <v>99.999998500643073</v>
      </c>
      <c r="N39" s="5">
        <v>0</v>
      </c>
    </row>
    <row r="40" spans="1:14" ht="30" customHeight="1" x14ac:dyDescent="0.25">
      <c r="A40" s="3" t="s">
        <v>63</v>
      </c>
      <c r="B40" s="13" t="s">
        <v>64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5">
        <v>0</v>
      </c>
      <c r="L40" s="5">
        <v>0</v>
      </c>
      <c r="M40" s="5">
        <v>0</v>
      </c>
      <c r="N40" s="5">
        <v>0</v>
      </c>
    </row>
    <row r="41" spans="1:14" s="2" customFormat="1" ht="20.100000000000001" customHeight="1" x14ac:dyDescent="0.25">
      <c r="A41" s="10">
        <v>7</v>
      </c>
      <c r="B41" s="12" t="s">
        <v>65</v>
      </c>
      <c r="C41" s="11">
        <f>C42+C43+C44</f>
        <v>207.89000000000001</v>
      </c>
      <c r="D41" s="11">
        <f t="shared" ref="D41:I41" si="9">D42+D43+D44</f>
        <v>216.06479999999999</v>
      </c>
      <c r="E41" s="11">
        <f t="shared" si="9"/>
        <v>67.447199999999995</v>
      </c>
      <c r="F41" s="11">
        <f>F42+F43+F44</f>
        <v>137.57529</v>
      </c>
      <c r="G41" s="11">
        <f t="shared" si="9"/>
        <v>204.59</v>
      </c>
      <c r="H41" s="11">
        <f t="shared" si="9"/>
        <v>216.06</v>
      </c>
      <c r="I41" s="11">
        <f t="shared" si="9"/>
        <v>67.447199999999995</v>
      </c>
      <c r="J41" s="11">
        <v>0</v>
      </c>
      <c r="K41" s="11">
        <f t="shared" si="1"/>
        <v>98.412622059743128</v>
      </c>
      <c r="L41" s="11">
        <f t="shared" si="2"/>
        <v>99.997778444244517</v>
      </c>
      <c r="M41" s="11">
        <f t="shared" si="3"/>
        <v>100</v>
      </c>
      <c r="N41" s="11">
        <v>0</v>
      </c>
    </row>
    <row r="42" spans="1:14" ht="30" customHeight="1" x14ac:dyDescent="0.25">
      <c r="A42" s="3" t="s">
        <v>66</v>
      </c>
      <c r="B42" s="13" t="s">
        <v>67</v>
      </c>
      <c r="C42" s="4">
        <v>198.99</v>
      </c>
      <c r="D42" s="4">
        <v>216.06479999999999</v>
      </c>
      <c r="E42" s="4">
        <v>67.184039999999996</v>
      </c>
      <c r="F42" s="4">
        <v>137.32276999999999</v>
      </c>
      <c r="G42" s="4">
        <v>198.99</v>
      </c>
      <c r="H42" s="4">
        <v>216.06</v>
      </c>
      <c r="I42" s="4">
        <v>67.184039999999996</v>
      </c>
      <c r="J42" s="4">
        <v>0</v>
      </c>
      <c r="K42" s="5">
        <f t="shared" si="1"/>
        <v>100</v>
      </c>
      <c r="L42" s="5">
        <f t="shared" si="2"/>
        <v>99.997778444244517</v>
      </c>
      <c r="M42" s="5">
        <f t="shared" si="3"/>
        <v>100</v>
      </c>
      <c r="N42" s="5">
        <v>0</v>
      </c>
    </row>
    <row r="43" spans="1:14" ht="30" customHeight="1" x14ac:dyDescent="0.25">
      <c r="A43" s="3" t="s">
        <v>68</v>
      </c>
      <c r="B43" s="13" t="s">
        <v>69</v>
      </c>
      <c r="C43" s="4">
        <v>3.3</v>
      </c>
      <c r="D43" s="4">
        <v>0</v>
      </c>
      <c r="E43" s="4">
        <v>0.26316000000000001</v>
      </c>
      <c r="F43" s="4">
        <v>0.25252000000000002</v>
      </c>
      <c r="G43" s="4">
        <v>0</v>
      </c>
      <c r="H43" s="4">
        <v>0</v>
      </c>
      <c r="I43" s="4">
        <v>0.26316000000000001</v>
      </c>
      <c r="J43" s="4">
        <v>0</v>
      </c>
      <c r="K43" s="5">
        <f t="shared" si="1"/>
        <v>0</v>
      </c>
      <c r="L43" s="5">
        <v>0</v>
      </c>
      <c r="M43" s="5">
        <f t="shared" si="3"/>
        <v>100</v>
      </c>
      <c r="N43" s="5">
        <v>0</v>
      </c>
    </row>
    <row r="44" spans="1:14" ht="30" customHeight="1" x14ac:dyDescent="0.25">
      <c r="A44" s="3" t="s">
        <v>70</v>
      </c>
      <c r="B44" s="13" t="s">
        <v>71</v>
      </c>
      <c r="C44" s="4">
        <v>5.6</v>
      </c>
      <c r="D44" s="4">
        <v>0</v>
      </c>
      <c r="E44" s="4">
        <v>0</v>
      </c>
      <c r="F44" s="4">
        <v>0</v>
      </c>
      <c r="G44" s="4">
        <v>5.6</v>
      </c>
      <c r="H44" s="4">
        <v>0</v>
      </c>
      <c r="I44" s="4">
        <v>0</v>
      </c>
      <c r="J44" s="4">
        <v>0</v>
      </c>
      <c r="K44" s="5">
        <f t="shared" si="1"/>
        <v>100</v>
      </c>
      <c r="L44" s="5">
        <v>0</v>
      </c>
      <c r="M44" s="5">
        <v>0</v>
      </c>
      <c r="N44" s="5">
        <v>0</v>
      </c>
    </row>
    <row r="45" spans="1:14" s="2" customFormat="1" ht="51" customHeight="1" x14ac:dyDescent="0.25">
      <c r="A45" s="10">
        <v>8</v>
      </c>
      <c r="B45" s="12" t="s">
        <v>72</v>
      </c>
      <c r="C45" s="11">
        <f>C46+C47+C48+C49+C50+C51</f>
        <v>198.57</v>
      </c>
      <c r="D45" s="11">
        <f t="shared" ref="D45:I45" si="10">D46+D47+D48+D49+D50+D51</f>
        <v>164.10063</v>
      </c>
      <c r="E45" s="11">
        <f t="shared" si="10"/>
        <v>94.065420000000003</v>
      </c>
      <c r="F45" s="11">
        <f>F46+F47+F48+F49+F50+F51+F52</f>
        <v>94.637359999999987</v>
      </c>
      <c r="G45" s="11">
        <f t="shared" si="10"/>
        <v>197.22</v>
      </c>
      <c r="H45" s="11">
        <f t="shared" si="10"/>
        <v>164.1</v>
      </c>
      <c r="I45" s="11">
        <f t="shared" si="10"/>
        <v>94.065420000000003</v>
      </c>
      <c r="J45" s="11">
        <v>0</v>
      </c>
      <c r="K45" s="11">
        <f t="shared" si="1"/>
        <v>99.320138993805713</v>
      </c>
      <c r="L45" s="11">
        <f t="shared" si="2"/>
        <v>99.999616089225256</v>
      </c>
      <c r="M45" s="11">
        <f t="shared" si="3"/>
        <v>100</v>
      </c>
      <c r="N45" s="11">
        <v>0</v>
      </c>
    </row>
    <row r="46" spans="1:14" ht="44.25" customHeight="1" x14ac:dyDescent="0.25">
      <c r="A46" s="3" t="s">
        <v>73</v>
      </c>
      <c r="B46" s="13" t="s">
        <v>74</v>
      </c>
      <c r="C46" s="4">
        <v>23.49</v>
      </c>
      <c r="D46" s="4">
        <v>60.268500000000003</v>
      </c>
      <c r="E46" s="4">
        <v>13.583539999999999</v>
      </c>
      <c r="F46" s="4">
        <v>0</v>
      </c>
      <c r="G46" s="4">
        <v>23.49</v>
      </c>
      <c r="H46" s="4">
        <v>60.27</v>
      </c>
      <c r="I46" s="4">
        <v>13.583539999999999</v>
      </c>
      <c r="J46" s="4">
        <v>0</v>
      </c>
      <c r="K46" s="5">
        <f t="shared" si="1"/>
        <v>100</v>
      </c>
      <c r="L46" s="5">
        <f t="shared" si="2"/>
        <v>100.00248886234102</v>
      </c>
      <c r="M46" s="5">
        <f t="shared" si="3"/>
        <v>100</v>
      </c>
      <c r="N46" s="5">
        <v>0</v>
      </c>
    </row>
    <row r="47" spans="1:14" ht="30" customHeight="1" x14ac:dyDescent="0.25">
      <c r="A47" s="3" t="s">
        <v>75</v>
      </c>
      <c r="B47" s="13" t="s">
        <v>76</v>
      </c>
      <c r="C47" s="4">
        <v>43.31</v>
      </c>
      <c r="D47" s="4">
        <v>32.983539999999998</v>
      </c>
      <c r="E47" s="4">
        <v>13.572929999999999</v>
      </c>
      <c r="F47" s="4">
        <v>3.8504</v>
      </c>
      <c r="G47" s="4">
        <v>43.31</v>
      </c>
      <c r="H47" s="4">
        <v>32.979999999999997</v>
      </c>
      <c r="I47" s="4">
        <v>13.572929999999999</v>
      </c>
      <c r="J47" s="4">
        <v>0</v>
      </c>
      <c r="K47" s="5">
        <f t="shared" si="1"/>
        <v>100</v>
      </c>
      <c r="L47" s="5">
        <f t="shared" si="2"/>
        <v>99.989267373968943</v>
      </c>
      <c r="M47" s="5">
        <f t="shared" si="3"/>
        <v>100</v>
      </c>
      <c r="N47" s="5">
        <v>0</v>
      </c>
    </row>
    <row r="48" spans="1:14" ht="30" customHeight="1" x14ac:dyDescent="0.25">
      <c r="A48" s="3" t="s">
        <v>77</v>
      </c>
      <c r="B48" s="13" t="s">
        <v>78</v>
      </c>
      <c r="C48" s="4">
        <v>4.3099999999999996</v>
      </c>
      <c r="D48" s="4">
        <v>4.4687900000000003</v>
      </c>
      <c r="E48" s="4">
        <v>0</v>
      </c>
      <c r="F48" s="4">
        <v>0</v>
      </c>
      <c r="G48" s="4">
        <v>4.3099999999999996</v>
      </c>
      <c r="H48" s="4">
        <v>4.47</v>
      </c>
      <c r="I48" s="4">
        <v>0</v>
      </c>
      <c r="J48" s="4">
        <v>0</v>
      </c>
      <c r="K48" s="5">
        <f t="shared" si="1"/>
        <v>100</v>
      </c>
      <c r="L48" s="5">
        <f t="shared" si="2"/>
        <v>100.02707668071223</v>
      </c>
      <c r="M48" s="5">
        <v>0</v>
      </c>
      <c r="N48" s="5">
        <v>0</v>
      </c>
    </row>
    <row r="49" spans="1:14" ht="30" customHeight="1" x14ac:dyDescent="0.25">
      <c r="A49" s="3" t="s">
        <v>79</v>
      </c>
      <c r="B49" s="13" t="s">
        <v>80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5">
        <v>0</v>
      </c>
      <c r="L49" s="5">
        <v>0</v>
      </c>
      <c r="M49" s="5">
        <v>0</v>
      </c>
      <c r="N49" s="5">
        <v>0</v>
      </c>
    </row>
    <row r="50" spans="1:14" ht="30" customHeight="1" x14ac:dyDescent="0.25">
      <c r="A50" s="3" t="s">
        <v>81</v>
      </c>
      <c r="B50" s="13" t="s">
        <v>82</v>
      </c>
      <c r="C50" s="4">
        <v>127.46</v>
      </c>
      <c r="D50" s="4">
        <v>66.379800000000003</v>
      </c>
      <c r="E50" s="4">
        <v>62.853999999999999</v>
      </c>
      <c r="F50" s="4">
        <v>75.001009999999994</v>
      </c>
      <c r="G50" s="4">
        <v>126.11</v>
      </c>
      <c r="H50" s="4">
        <v>66.38</v>
      </c>
      <c r="I50" s="4">
        <v>62.853999999999999</v>
      </c>
      <c r="J50" s="4">
        <v>0</v>
      </c>
      <c r="K50" s="5">
        <f t="shared" si="1"/>
        <v>98.940844186411425</v>
      </c>
      <c r="L50" s="5">
        <f t="shared" si="2"/>
        <v>100.00030129647874</v>
      </c>
      <c r="M50" s="5">
        <f t="shared" si="3"/>
        <v>100</v>
      </c>
      <c r="N50" s="5">
        <v>0</v>
      </c>
    </row>
    <row r="51" spans="1:14" ht="43.5" customHeight="1" x14ac:dyDescent="0.25">
      <c r="A51" s="3">
        <v>8.6</v>
      </c>
      <c r="B51" s="13" t="s">
        <v>114</v>
      </c>
      <c r="C51" s="4">
        <v>0</v>
      </c>
      <c r="D51" s="4">
        <v>0</v>
      </c>
      <c r="E51" s="4">
        <v>4.0549499999999998</v>
      </c>
      <c r="F51" s="4">
        <v>2.9113099999999998</v>
      </c>
      <c r="G51" s="4">
        <v>0</v>
      </c>
      <c r="H51" s="4">
        <v>0</v>
      </c>
      <c r="I51" s="4">
        <v>4.0549499999999998</v>
      </c>
      <c r="J51" s="4">
        <v>0</v>
      </c>
      <c r="K51" s="5">
        <v>0</v>
      </c>
      <c r="L51" s="5">
        <v>0</v>
      </c>
      <c r="M51" s="5">
        <f t="shared" si="3"/>
        <v>100</v>
      </c>
      <c r="N51" s="5">
        <v>0</v>
      </c>
    </row>
    <row r="52" spans="1:14" ht="45.75" customHeight="1" x14ac:dyDescent="0.25">
      <c r="A52" s="3">
        <v>8.6999999999999993</v>
      </c>
      <c r="B52" s="13" t="s">
        <v>119</v>
      </c>
      <c r="C52" s="4">
        <v>0</v>
      </c>
      <c r="D52" s="4">
        <v>0</v>
      </c>
      <c r="E52" s="4">
        <v>0</v>
      </c>
      <c r="F52" s="4">
        <v>12.874639999999999</v>
      </c>
      <c r="G52" s="7">
        <v>0</v>
      </c>
      <c r="H52" s="4">
        <v>0</v>
      </c>
      <c r="I52" s="4">
        <v>0</v>
      </c>
      <c r="J52" s="4">
        <v>0</v>
      </c>
      <c r="K52" s="5">
        <v>0</v>
      </c>
      <c r="L52" s="5">
        <v>0</v>
      </c>
      <c r="M52" s="5">
        <v>0</v>
      </c>
      <c r="N52" s="5">
        <v>0</v>
      </c>
    </row>
    <row r="53" spans="1:14" s="2" customFormat="1" ht="20.100000000000001" customHeight="1" x14ac:dyDescent="0.25">
      <c r="A53" s="10">
        <v>9</v>
      </c>
      <c r="B53" s="12" t="s">
        <v>83</v>
      </c>
      <c r="C53" s="11">
        <v>0</v>
      </c>
      <c r="D53" s="11">
        <f t="shared" ref="D53:I53" si="11">D54+D55+D56+D57</f>
        <v>0</v>
      </c>
      <c r="E53" s="11">
        <f t="shared" si="11"/>
        <v>0</v>
      </c>
      <c r="F53" s="11">
        <f>F54+F55+F56+F57</f>
        <v>139.47707</v>
      </c>
      <c r="G53" s="11">
        <f t="shared" si="11"/>
        <v>0</v>
      </c>
      <c r="H53" s="11">
        <f t="shared" si="11"/>
        <v>0</v>
      </c>
      <c r="I53" s="11">
        <f t="shared" si="11"/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</row>
    <row r="54" spans="1:14" ht="30" customHeight="1" x14ac:dyDescent="0.25">
      <c r="A54" s="3" t="s">
        <v>84</v>
      </c>
      <c r="B54" s="13" t="s">
        <v>85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5">
        <v>0</v>
      </c>
      <c r="L54" s="5">
        <v>0</v>
      </c>
      <c r="M54" s="5">
        <v>0</v>
      </c>
      <c r="N54" s="5">
        <v>0</v>
      </c>
    </row>
    <row r="55" spans="1:14" ht="30" customHeight="1" x14ac:dyDescent="0.25">
      <c r="A55" s="3" t="s">
        <v>86</v>
      </c>
      <c r="B55" s="13" t="s">
        <v>87</v>
      </c>
      <c r="C55" s="4">
        <v>0</v>
      </c>
      <c r="D55" s="4">
        <v>0</v>
      </c>
      <c r="E55" s="4">
        <v>0</v>
      </c>
      <c r="F55" s="4">
        <v>139.47707</v>
      </c>
      <c r="G55" s="4">
        <v>0</v>
      </c>
      <c r="H55" s="4">
        <v>0</v>
      </c>
      <c r="I55" s="4">
        <v>0</v>
      </c>
      <c r="J55" s="4">
        <v>0</v>
      </c>
      <c r="K55" s="5">
        <v>0</v>
      </c>
      <c r="L55" s="5">
        <v>0</v>
      </c>
      <c r="M55" s="5">
        <v>0</v>
      </c>
      <c r="N55" s="5">
        <v>0</v>
      </c>
    </row>
    <row r="56" spans="1:14" ht="35.25" customHeight="1" x14ac:dyDescent="0.25">
      <c r="A56" s="3" t="s">
        <v>88</v>
      </c>
      <c r="B56" s="13" t="s">
        <v>89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5">
        <v>0</v>
      </c>
      <c r="L56" s="5">
        <v>0</v>
      </c>
      <c r="M56" s="5">
        <v>0</v>
      </c>
      <c r="N56" s="5">
        <v>0</v>
      </c>
    </row>
    <row r="57" spans="1:14" ht="38.25" customHeight="1" x14ac:dyDescent="0.25">
      <c r="A57" s="3" t="s">
        <v>90</v>
      </c>
      <c r="B57" s="13" t="s">
        <v>91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5">
        <v>0</v>
      </c>
      <c r="L57" s="5">
        <v>0</v>
      </c>
      <c r="M57" s="5">
        <v>0</v>
      </c>
      <c r="N57" s="5">
        <v>0</v>
      </c>
    </row>
    <row r="58" spans="1:14" s="2" customFormat="1" ht="28.5" customHeight="1" x14ac:dyDescent="0.25">
      <c r="A58" s="10">
        <v>10</v>
      </c>
      <c r="B58" s="12" t="s">
        <v>92</v>
      </c>
      <c r="C58" s="11">
        <f>C59+C60+C61</f>
        <v>0</v>
      </c>
      <c r="D58" s="11">
        <f t="shared" ref="D58:I58" si="12">D59+D60+D61</f>
        <v>0</v>
      </c>
      <c r="E58" s="11">
        <f t="shared" si="12"/>
        <v>0</v>
      </c>
      <c r="F58" s="11">
        <v>0</v>
      </c>
      <c r="G58" s="11">
        <f t="shared" si="12"/>
        <v>0</v>
      </c>
      <c r="H58" s="11">
        <f t="shared" si="12"/>
        <v>0</v>
      </c>
      <c r="I58" s="11">
        <f t="shared" si="12"/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</row>
    <row r="59" spans="1:14" ht="30" customHeight="1" x14ac:dyDescent="0.25">
      <c r="A59" s="3" t="s">
        <v>93</v>
      </c>
      <c r="B59" s="13" t="s">
        <v>94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5">
        <v>0</v>
      </c>
      <c r="L59" s="5">
        <v>0</v>
      </c>
      <c r="M59" s="5">
        <v>0</v>
      </c>
      <c r="N59" s="5">
        <v>0</v>
      </c>
    </row>
    <row r="60" spans="1:14" ht="42" customHeight="1" x14ac:dyDescent="0.25">
      <c r="A60" s="3" t="s">
        <v>95</v>
      </c>
      <c r="B60" s="13" t="s">
        <v>96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5">
        <v>0</v>
      </c>
      <c r="L60" s="5">
        <v>0</v>
      </c>
      <c r="M60" s="5">
        <v>0</v>
      </c>
      <c r="N60" s="5">
        <v>0</v>
      </c>
    </row>
    <row r="61" spans="1:14" ht="54.75" customHeight="1" x14ac:dyDescent="0.25">
      <c r="A61" s="3" t="s">
        <v>97</v>
      </c>
      <c r="B61" s="13" t="s">
        <v>98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5">
        <v>0</v>
      </c>
      <c r="L61" s="5">
        <v>0</v>
      </c>
      <c r="M61" s="5">
        <v>0</v>
      </c>
      <c r="N61" s="5">
        <v>0</v>
      </c>
    </row>
    <row r="62" spans="1:14" s="2" customFormat="1" ht="20.100000000000001" customHeight="1" x14ac:dyDescent="0.25">
      <c r="A62" s="10">
        <v>11</v>
      </c>
      <c r="B62" s="12" t="s">
        <v>99</v>
      </c>
      <c r="C62" s="11">
        <f>C63+C64+C65+C66+C67</f>
        <v>0</v>
      </c>
      <c r="D62" s="11">
        <f t="shared" ref="D62:I62" si="13">D63+D64+D65+D66+D67</f>
        <v>3.4345500000000002</v>
      </c>
      <c r="E62" s="11">
        <f t="shared" si="13"/>
        <v>15.98334</v>
      </c>
      <c r="F62" s="11">
        <f>F63+F64+F65+F66+F67</f>
        <v>27.60596</v>
      </c>
      <c r="G62" s="11">
        <f t="shared" si="13"/>
        <v>0</v>
      </c>
      <c r="H62" s="11">
        <f t="shared" si="13"/>
        <v>3.42</v>
      </c>
      <c r="I62" s="11">
        <f t="shared" si="13"/>
        <v>15.98334</v>
      </c>
      <c r="J62" s="11">
        <v>0</v>
      </c>
      <c r="K62" s="11">
        <v>0</v>
      </c>
      <c r="L62" s="11">
        <f t="shared" si="2"/>
        <v>99.576363715770626</v>
      </c>
      <c r="M62" s="11">
        <f t="shared" si="3"/>
        <v>100</v>
      </c>
      <c r="N62" s="11">
        <v>0</v>
      </c>
    </row>
    <row r="63" spans="1:14" ht="30" customHeight="1" x14ac:dyDescent="0.25">
      <c r="A63" s="3" t="s">
        <v>100</v>
      </c>
      <c r="B63" s="13" t="s">
        <v>101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5">
        <v>0</v>
      </c>
      <c r="L63" s="5">
        <v>0</v>
      </c>
      <c r="M63" s="5">
        <v>0</v>
      </c>
      <c r="N63" s="5">
        <v>0</v>
      </c>
    </row>
    <row r="64" spans="1:14" ht="30" customHeight="1" x14ac:dyDescent="0.25">
      <c r="A64" s="3" t="s">
        <v>102</v>
      </c>
      <c r="B64" s="13" t="s">
        <v>103</v>
      </c>
      <c r="C64" s="4">
        <v>0</v>
      </c>
      <c r="D64" s="4">
        <v>0</v>
      </c>
      <c r="E64" s="4">
        <v>0</v>
      </c>
      <c r="F64" s="4">
        <v>27.60596</v>
      </c>
      <c r="G64" s="4">
        <v>0</v>
      </c>
      <c r="H64" s="4">
        <v>0</v>
      </c>
      <c r="I64" s="4">
        <v>0</v>
      </c>
      <c r="J64" s="4">
        <v>0</v>
      </c>
      <c r="K64" s="5">
        <v>0</v>
      </c>
      <c r="L64" s="5">
        <v>0</v>
      </c>
      <c r="M64" s="5">
        <v>0</v>
      </c>
      <c r="N64" s="5">
        <v>0</v>
      </c>
    </row>
    <row r="65" spans="1:14" ht="30" customHeight="1" x14ac:dyDescent="0.25">
      <c r="A65" s="3" t="s">
        <v>104</v>
      </c>
      <c r="B65" s="13" t="s">
        <v>105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5">
        <v>0</v>
      </c>
      <c r="L65" s="5">
        <v>0</v>
      </c>
      <c r="M65" s="5">
        <v>0</v>
      </c>
      <c r="N65" s="5">
        <v>0</v>
      </c>
    </row>
    <row r="66" spans="1:14" ht="30" customHeight="1" x14ac:dyDescent="0.25">
      <c r="A66" s="3" t="s">
        <v>106</v>
      </c>
      <c r="B66" s="13" t="s">
        <v>107</v>
      </c>
      <c r="C66" s="4">
        <v>0</v>
      </c>
      <c r="D66" s="4">
        <v>3.4345500000000002</v>
      </c>
      <c r="E66" s="4">
        <v>15.98334</v>
      </c>
      <c r="F66" s="4">
        <v>0</v>
      </c>
      <c r="G66" s="4">
        <v>0</v>
      </c>
      <c r="H66" s="4">
        <v>3.42</v>
      </c>
      <c r="I66" s="4">
        <v>15.98334</v>
      </c>
      <c r="J66" s="4">
        <v>0</v>
      </c>
      <c r="K66" s="5">
        <v>0</v>
      </c>
      <c r="L66" s="5">
        <f t="shared" si="2"/>
        <v>99.576363715770626</v>
      </c>
      <c r="M66" s="5">
        <f t="shared" si="3"/>
        <v>100</v>
      </c>
      <c r="N66" s="5">
        <v>0</v>
      </c>
    </row>
    <row r="67" spans="1:14" ht="30" customHeight="1" x14ac:dyDescent="0.25">
      <c r="A67" s="3" t="s">
        <v>108</v>
      </c>
      <c r="B67" s="13" t="s">
        <v>109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5">
        <v>0</v>
      </c>
      <c r="L67" s="5">
        <v>0</v>
      </c>
      <c r="M67" s="5">
        <v>0</v>
      </c>
      <c r="N67" s="5">
        <v>0</v>
      </c>
    </row>
    <row r="68" spans="1:14" s="2" customFormat="1" ht="24.75" customHeight="1" x14ac:dyDescent="0.25">
      <c r="A68" s="10">
        <v>12</v>
      </c>
      <c r="B68" s="12" t="s">
        <v>110</v>
      </c>
      <c r="C68" s="11">
        <f>C62+C58+C53+C45+C41+C37+C31+C26+C17+C10+C4</f>
        <v>5926.5198999999993</v>
      </c>
      <c r="D68" s="11">
        <f>D62+D58+D53+D45+D41+D37+D31+D26+D17+D10+D4</f>
        <v>8756.2614699999995</v>
      </c>
      <c r="E68" s="11">
        <f>E62+E58+E53+E45+E41+E37+E31+E26+E17+E10+E4</f>
        <v>12254.519679999998</v>
      </c>
      <c r="F68" s="11">
        <f>F4+F10+F17+F26+F31+F37+F41+F45+F53+F58+F62</f>
        <v>5665.3313799999987</v>
      </c>
      <c r="G68" s="11">
        <f>G62+G58+G53+G45+G41+G37+G31+G26+G17+G10+G4</f>
        <v>4366.6049000000003</v>
      </c>
      <c r="H68" s="11">
        <f>H62+H58+H53+H45+H41+H37+H31+H26+H17+H10+H4</f>
        <v>7112.9400000000005</v>
      </c>
      <c r="I68" s="11">
        <f>I62+I58+I53+I45+I41+I37+I31+I26+I17+I10+I4</f>
        <v>9443.5069800000001</v>
      </c>
      <c r="J68" s="11">
        <v>0</v>
      </c>
      <c r="K68" s="11">
        <f>G68/C68*100</f>
        <v>73.679072603805835</v>
      </c>
      <c r="L68" s="11">
        <f>H68/D68*100</f>
        <v>81.232613077736261</v>
      </c>
      <c r="M68" s="11">
        <f>I68/E68*100</f>
        <v>77.061420819391941</v>
      </c>
      <c r="N68" s="11">
        <v>0</v>
      </c>
    </row>
  </sheetData>
  <mergeCells count="6">
    <mergeCell ref="K2:N2"/>
    <mergeCell ref="A1:N1"/>
    <mergeCell ref="B2:B3"/>
    <mergeCell ref="A2:A3"/>
    <mergeCell ref="C2:F2"/>
    <mergeCell ref="G2:J2"/>
  </mergeCells>
  <pageMargins left="0.23622047244094491" right="0.23622047244094491" top="0.74803149606299213" bottom="0.74803149606299213" header="0.31496062992125984" footer="0.31496062992125984"/>
  <pageSetup paperSize="8" scale="6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2022-02-10T12:41:33Z</dcterms:modified>
</cp:coreProperties>
</file>